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ip Log" state="visible" r:id="rId4"/>
    <sheet sheetId="2" name="Quarter Summary" state="visible" r:id="rId5"/>
    <sheet sheetId="3" name="State Tax Rates (3Q2026)" state="visible" r:id="rId6"/>
  </sheets>
  <calcPr calcId="171027"/>
</workbook>
</file>

<file path=xl/sharedStrings.xml><?xml version="1.0" encoding="utf-8"?>
<sst xmlns="http://schemas.openxmlformats.org/spreadsheetml/2006/main" count="332" uniqueCount="158">
  <si>
    <t>Date</t>
  </si>
  <si>
    <t>Trip From</t>
  </si>
  <si>
    <t>Trip To</t>
  </si>
  <si>
    <t>Jurisdiction</t>
  </si>
  <si>
    <t>Beginning Odometer</t>
  </si>
  <si>
    <t>Ending Odometer</t>
  </si>
  <si>
    <t>Total Miles</t>
  </si>
  <si>
    <t>Fuel Gallons</t>
  </si>
  <si>
    <t>2026-07-10</t>
  </si>
  <si>
    <t>Dallas, TX</t>
  </si>
  <si>
    <t>Houston, TX</t>
  </si>
  <si>
    <t>TX</t>
  </si>
  <si>
    <t>2026-07-12</t>
  </si>
  <si>
    <t>Oklahoma City, OK</t>
  </si>
  <si>
    <t>OK</t>
  </si>
  <si>
    <t/>
  </si>
  <si>
    <t>Total</t>
  </si>
  <si>
    <t>IFTA Quarterly Tax Calculation Summary</t>
  </si>
  <si>
    <t>Fleet Average MPG:</t>
  </si>
  <si>
    <t>(Assumed MPG parameter - edit this cell to recalculate taxable gallons)</t>
  </si>
  <si>
    <t>Taxable Gallons</t>
  </si>
  <si>
    <t>Tax Rate ($/gal)</t>
  </si>
  <si>
    <t>Estimated Tax Due ($)</t>
  </si>
  <si>
    <t>Calculation Notes</t>
  </si>
  <si>
    <t>Example 1 (Auto-aggregated from Trip Log)</t>
  </si>
  <si>
    <t>Example 2 (Auto-aggregated from Trip Log)</t>
  </si>
  <si>
    <t>Total of example jurisdictions</t>
  </si>
  <si>
    <t>How formulas work in this spreadsheet:</t>
  </si>
  <si>
    <t>1. "Total Miles" calculates sum of miles in Trip Log matching the Jurisdiction code using SUMIF.</t>
  </si>
  <si>
    <t>2. "Taxable Gallons" divides Total Miles by the Fleet Average MPG in cell B2.</t>
  </si>
  <si>
    <t>3. "Tax Rate" pulls the official 3Q2026 diesel rate from the "State Tax Rates (3Q2026)" sheet using VLOOKUP.</t>
  </si>
  <si>
    <t>4. "Estimated Tax Due" multiplies Taxable Gallons by the retrieved Tax Rate.</t>
  </si>
  <si>
    <t>IFTA Jurisdiction Tax Rates - 3Q 2026 (Effective July 1, 2026)</t>
  </si>
  <si>
    <t>Source: IFTA Inc. Tax Matrix (https://www.iftach.org/taxmatrix4/) | Data verified: 2026-09-03</t>
  </si>
  <si>
    <t>Code</t>
  </si>
  <si>
    <t>Jurisdiction Name</t>
  </si>
  <si>
    <t>Diesel ($/gal)</t>
  </si>
  <si>
    <t>Gasoline ($/gal)</t>
  </si>
  <si>
    <t>Surcharge</t>
  </si>
  <si>
    <t>AB</t>
  </si>
  <si>
    <t>Alberta</t>
  </si>
  <si>
    <t>None</t>
  </si>
  <si>
    <t>BC</t>
  </si>
  <si>
    <t>British Columbia</t>
  </si>
  <si>
    <t>MB</t>
  </si>
  <si>
    <t>Manitoba</t>
  </si>
  <si>
    <t>NB</t>
  </si>
  <si>
    <t>New Brunswick</t>
  </si>
  <si>
    <t>NL</t>
  </si>
  <si>
    <t>Newfoundland and Labrador</t>
  </si>
  <si>
    <t>NS</t>
  </si>
  <si>
    <t>Nova Scotia</t>
  </si>
  <si>
    <t>ON</t>
  </si>
  <si>
    <t>Ontario</t>
  </si>
  <si>
    <t>PE</t>
  </si>
  <si>
    <t>Prince Edward Island</t>
  </si>
  <si>
    <t>QC</t>
  </si>
  <si>
    <t>Quebec</t>
  </si>
  <si>
    <t>SK</t>
  </si>
  <si>
    <t>Saskatchewan</t>
  </si>
  <si>
    <t>AL</t>
  </si>
  <si>
    <t>Alabama</t>
  </si>
  <si>
    <t>AZ</t>
  </si>
  <si>
    <t>Arizona</t>
  </si>
  <si>
    <t>AR</t>
  </si>
  <si>
    <t>Arkansas</t>
  </si>
  <si>
    <t>CA</t>
  </si>
  <si>
    <t>California</t>
  </si>
  <si>
    <t>N/A</t>
  </si>
  <si>
    <t>CO</t>
  </si>
  <si>
    <t>Colorado</t>
  </si>
  <si>
    <t>CT</t>
  </si>
  <si>
    <t>Connecticut</t>
  </si>
  <si>
    <t>DE</t>
  </si>
  <si>
    <t>Delaware</t>
  </si>
  <si>
    <t>FL</t>
  </si>
  <si>
    <t>Florida</t>
  </si>
  <si>
    <t>GA</t>
  </si>
  <si>
    <t>Georgia</t>
  </si>
  <si>
    <t>ID</t>
  </si>
  <si>
    <t>Idaho</t>
  </si>
  <si>
    <t>IL</t>
  </si>
  <si>
    <t>Illinois</t>
  </si>
  <si>
    <t>IN</t>
  </si>
  <si>
    <t>Indiana</t>
  </si>
  <si>
    <t>Included in base rate</t>
  </si>
  <si>
    <t>IA</t>
  </si>
  <si>
    <t>Iowa</t>
  </si>
  <si>
    <t>KS</t>
  </si>
  <si>
    <t>Kansas</t>
  </si>
  <si>
    <t>KY</t>
  </si>
  <si>
    <t>Kentucky</t>
  </si>
  <si>
    <t>$0.1050/gal (Diesel), $0.0450/gal (Gasoline)</t>
  </si>
  <si>
    <t>LA</t>
  </si>
  <si>
    <t>Louisiana</t>
  </si>
  <si>
    <t>ME</t>
  </si>
  <si>
    <t>Maine</t>
  </si>
  <si>
    <t>MD</t>
  </si>
  <si>
    <t>Maryland</t>
  </si>
  <si>
    <t>MA</t>
  </si>
  <si>
    <t>Massachusetts</t>
  </si>
  <si>
    <t>MI</t>
  </si>
  <si>
    <t>Michigan</t>
  </si>
  <si>
    <t>MN</t>
  </si>
  <si>
    <t>Minnesota</t>
  </si>
  <si>
    <t>MS</t>
  </si>
  <si>
    <t>Mississippi</t>
  </si>
  <si>
    <t>MO</t>
  </si>
  <si>
    <t>Missouri</t>
  </si>
  <si>
    <t>MT</t>
  </si>
  <si>
    <t>Montana</t>
  </si>
  <si>
    <t>NE</t>
  </si>
  <si>
    <t>Nebraska</t>
  </si>
  <si>
    <t>NV</t>
  </si>
  <si>
    <t>Nevada</t>
  </si>
  <si>
    <t>NH</t>
  </si>
  <si>
    <t>New Hampshire</t>
  </si>
  <si>
    <t>NJ</t>
  </si>
  <si>
    <t>New Jersey</t>
  </si>
  <si>
    <t>NM</t>
  </si>
  <si>
    <t>New Mexico</t>
  </si>
  <si>
    <t>NY</t>
  </si>
  <si>
    <t>New York</t>
  </si>
  <si>
    <t>NC</t>
  </si>
  <si>
    <t>North Carolina</t>
  </si>
  <si>
    <t>ND</t>
  </si>
  <si>
    <t>North Dakota</t>
  </si>
  <si>
    <t>OH</t>
  </si>
  <si>
    <t>Ohio</t>
  </si>
  <si>
    <t>Oklahoma</t>
  </si>
  <si>
    <t>OR</t>
  </si>
  <si>
    <t>Oregon</t>
  </si>
  <si>
    <t>PA</t>
  </si>
  <si>
    <t>Pennsylvania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</si>
  <si>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</si>
  <si>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</si>
  <si>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</si>
  <si>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</si>
  <si>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</si>
  <si>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</si>
  <si>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</si>
  <si>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</si>
  <si>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Texas</t>
  </si>
  <si>
    <t>UT</t>
  </si>
  <si>
    <t>Utah</t>
  </si>
  <si>
    <t>VT</t>
  </si>
  <si>
    <t>Vermont</t>
  </si>
  <si>
    <t>VA</t>
  </si>
  <si>
    <t>Virginia</t>
  </si>
  <si>
    <t>$0.1430/gal (Diesel), $0.1530/gal (Gasoline)</t>
  </si>
  <si>
    <t>WA</t>
  </si>
  <si>
    <t>Washington</t>
  </si>
  <si>
    <t>WV</t>
  </si>
  <si>
    <t>West Virginia</t>
  </si>
  <si>
    <t>WI</t>
  </si>
  <si>
    <t>Wisconsin</t>
  </si>
  <si>
    <t>WY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</si>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</sst>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b/>
      <sz val="14"/>
    </font>
    <font>
      <b/>
      <color rgb="FF0284C7"/>
    </font>
    <font>
      <i/>
      <color rgb="FF64748B"/>
    </font>
    <font>
      <i/>
      <color rgb="FF475569"/>
    </font>
  </fonts>
  <fills count="5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F1F5F9"/>
      </patternFill>
    </fill>
    <fill>
      <patternFill patternType="solid">
        <fgColor rgb="FFE0F2FE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2" fillId="3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3" fillId="0" borderId="0" xfId="0" applyFont="1"/>
    <xf numFmtId="0" fontId="2" fillId="0" borderId="0" xfId="0" applyFont="1"/>
    <xf numFmtId="0" fontId="4" fillId="4" borderId="0" xfId="0" applyFont="1" applyFill="1" applyAlignment="1">
      <alignment horizontal="center"/>
    </xf>
    <xf numFmtId="0" fontId="5" fillId="0" borderId="0" xfId="0" applyFont="1"/>
    <xf numFmtId="0" fontId="6" fillId="0" borderId="0" xfId="0" applyFont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/>
  </sheetViews>
  <sheetFormatPr defaultRowHeight="15" outlineLevelRow="0" outlineLevelCol="0" x14ac:dyDescent="55"/>
  <cols>
    <col min="1" max="1" width="14" customWidth="1"/>
    <col min="2" max="3" width="22" customWidth="1"/>
    <col min="4" max="4" width="14" customWidth="1"/>
    <col min="5" max="6" width="20" customWidth="1"/>
    <col min="7" max="8" width="16" customWidth="1"/>
  </cols>
  <sheetData>
    <row r="1" spans="1:8" s="1" customFormat="1" x14ac:dyDescent="0.25">
      <c r="A1" s="2" t="s">
        <v>0</v>
      </c>
      <c r="B1" s="3" t="s">
        <v>1</v>
      </c>
      <c r="C1" s="3" t="s">
        <v>2</v>
      </c>
      <c r="D1" s="2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 t="s">
        <v>8</v>
      </c>
      <c r="B2" s="6" t="s">
        <v>9</v>
      </c>
      <c r="C2" s="6" t="s">
        <v>10</v>
      </c>
      <c r="D2" s="5" t="s">
        <v>11</v>
      </c>
      <c r="E2" s="7">
        <v>100000</v>
      </c>
      <c r="F2" s="7">
        <v>100240</v>
      </c>
      <c r="G2" s="7">
        <f>F2-E2</f>
        <v>240</v>
      </c>
      <c r="H2" s="7">
        <v>38</v>
      </c>
    </row>
    <row r="3" spans="1:8" x14ac:dyDescent="0.25">
      <c r="A3" s="5" t="s">
        <v>12</v>
      </c>
      <c r="B3" s="6" t="s">
        <v>10</v>
      </c>
      <c r="C3" s="6" t="s">
        <v>13</v>
      </c>
      <c r="D3" s="5" t="s">
        <v>14</v>
      </c>
      <c r="E3" s="7">
        <v>100240</v>
      </c>
      <c r="F3" s="7">
        <v>100690</v>
      </c>
      <c r="G3" s="7">
        <f>F3-E3</f>
        <v>450</v>
      </c>
      <c r="H3" s="7">
        <v>70</v>
      </c>
    </row>
    <row r="4" spans="1:8" x14ac:dyDescent="0.25">
      <c r="A4" s="5" t="s">
        <v>15</v>
      </c>
      <c r="B4" s="6" t="s">
        <v>15</v>
      </c>
      <c r="C4" s="6" t="s">
        <v>15</v>
      </c>
      <c r="D4" s="5" t="s">
        <v>15</v>
      </c>
      <c r="E4" s="7" t="s">
        <v>15</v>
      </c>
      <c r="F4" s="7" t="s">
        <v>15</v>
      </c>
      <c r="G4" s="7">
        <f>IF(AND(ISNUMBER(E4),ISNUMBER(F4)),F4-E4,"")</f>
      </c>
      <c r="H4" s="7" t="s">
        <v>15</v>
      </c>
    </row>
    <row r="5" spans="1:8" x14ac:dyDescent="0.25">
      <c r="A5" s="5" t="s">
        <v>15</v>
      </c>
      <c r="B5" s="6" t="s">
        <v>15</v>
      </c>
      <c r="C5" s="6" t="s">
        <v>15</v>
      </c>
      <c r="D5" s="5" t="s">
        <v>15</v>
      </c>
      <c r="E5" s="7" t="s">
        <v>15</v>
      </c>
      <c r="F5" s="7" t="s">
        <v>15</v>
      </c>
      <c r="G5" s="7">
        <f>IF(AND(ISNUMBER(E5),ISNUMBER(F5)),F5-E5,"")</f>
      </c>
      <c r="H5" s="7" t="s">
        <v>15</v>
      </c>
    </row>
    <row r="6" spans="1:8" x14ac:dyDescent="0.25">
      <c r="A6" s="5" t="s">
        <v>15</v>
      </c>
      <c r="B6" s="6" t="s">
        <v>15</v>
      </c>
      <c r="C6" s="6" t="s">
        <v>15</v>
      </c>
      <c r="D6" s="5" t="s">
        <v>15</v>
      </c>
      <c r="E6" s="7" t="s">
        <v>15</v>
      </c>
      <c r="F6" s="7" t="s">
        <v>15</v>
      </c>
      <c r="G6" s="7">
        <f>IF(AND(ISNUMBER(E6),ISNUMBER(F6)),F6-E6,"")</f>
      </c>
      <c r="H6" s="7" t="s">
        <v>15</v>
      </c>
    </row>
    <row r="7" spans="1:8" x14ac:dyDescent="0.25">
      <c r="A7" s="5" t="s">
        <v>15</v>
      </c>
      <c r="B7" s="6" t="s">
        <v>15</v>
      </c>
      <c r="C7" s="6" t="s">
        <v>15</v>
      </c>
      <c r="D7" s="5" t="s">
        <v>15</v>
      </c>
      <c r="E7" s="7" t="s">
        <v>15</v>
      </c>
      <c r="F7" s="7" t="s">
        <v>15</v>
      </c>
      <c r="G7" s="7">
        <f>IF(AND(ISNUMBER(E7),ISNUMBER(F7)),F7-E7,"")</f>
      </c>
      <c r="H7" s="7" t="s">
        <v>15</v>
      </c>
    </row>
    <row r="8" spans="1:8" x14ac:dyDescent="0.25">
      <c r="A8" s="5" t="s">
        <v>15</v>
      </c>
      <c r="B8" s="6" t="s">
        <v>15</v>
      </c>
      <c r="C8" s="6" t="s">
        <v>15</v>
      </c>
      <c r="D8" s="5" t="s">
        <v>15</v>
      </c>
      <c r="E8" s="7" t="s">
        <v>15</v>
      </c>
      <c r="F8" s="7" t="s">
        <v>15</v>
      </c>
      <c r="G8" s="7">
        <f>IF(AND(ISNUMBER(E8),ISNUMBER(F8)),F8-E8,"")</f>
      </c>
      <c r="H8" s="7" t="s">
        <v>15</v>
      </c>
    </row>
    <row r="9" spans="1:8" x14ac:dyDescent="0.25">
      <c r="A9" s="5" t="s">
        <v>15</v>
      </c>
      <c r="B9" s="6" t="s">
        <v>15</v>
      </c>
      <c r="C9" s="6" t="s">
        <v>15</v>
      </c>
      <c r="D9" s="5" t="s">
        <v>15</v>
      </c>
      <c r="E9" s="7" t="s">
        <v>15</v>
      </c>
      <c r="F9" s="7" t="s">
        <v>15</v>
      </c>
      <c r="G9" s="7">
        <f>IF(AND(ISNUMBER(E9),ISNUMBER(F9)),F9-E9,"")</f>
      </c>
      <c r="H9" s="7" t="s">
        <v>15</v>
      </c>
    </row>
    <row r="10" spans="1:8" x14ac:dyDescent="0.25">
      <c r="A10" s="5" t="s">
        <v>15</v>
      </c>
      <c r="B10" s="6" t="s">
        <v>15</v>
      </c>
      <c r="C10" s="6" t="s">
        <v>15</v>
      </c>
      <c r="D10" s="5" t="s">
        <v>15</v>
      </c>
      <c r="E10" s="7" t="s">
        <v>15</v>
      </c>
      <c r="F10" s="7" t="s">
        <v>15</v>
      </c>
      <c r="G10" s="7">
        <f>IF(AND(ISNUMBER(E10),ISNUMBER(F10)),F10-E10,"")</f>
      </c>
      <c r="H10" s="7" t="s">
        <v>15</v>
      </c>
    </row>
    <row r="11" spans="1:8" x14ac:dyDescent="0.25">
      <c r="A11" s="5" t="s">
        <v>15</v>
      </c>
      <c r="B11" s="6" t="s">
        <v>15</v>
      </c>
      <c r="C11" s="6" t="s">
        <v>15</v>
      </c>
      <c r="D11" s="5" t="s">
        <v>15</v>
      </c>
      <c r="E11" s="7" t="s">
        <v>15</v>
      </c>
      <c r="F11" s="7" t="s">
        <v>15</v>
      </c>
      <c r="G11" s="7">
        <f>IF(AND(ISNUMBER(E11),ISNUMBER(F11)),F11-E11,"")</f>
      </c>
      <c r="H11" s="7" t="s">
        <v>15</v>
      </c>
    </row>
    <row r="12" spans="1:8" x14ac:dyDescent="0.25">
      <c r="A12" s="5" t="s">
        <v>15</v>
      </c>
      <c r="B12" s="6" t="s">
        <v>15</v>
      </c>
      <c r="C12" s="6" t="s">
        <v>15</v>
      </c>
      <c r="D12" s="5" t="s">
        <v>15</v>
      </c>
      <c r="E12" s="7" t="s">
        <v>15</v>
      </c>
      <c r="F12" s="7" t="s">
        <v>15</v>
      </c>
      <c r="G12" s="7">
        <f>IF(AND(ISNUMBER(E12),ISNUMBER(F12)),F12-E12,"")</f>
      </c>
      <c r="H12" s="7" t="s">
        <v>15</v>
      </c>
    </row>
    <row r="13" spans="1:8" x14ac:dyDescent="0.25">
      <c r="A13" s="5" t="s">
        <v>15</v>
      </c>
      <c r="B13" s="6" t="s">
        <v>15</v>
      </c>
      <c r="C13" s="6" t="s">
        <v>15</v>
      </c>
      <c r="D13" s="5" t="s">
        <v>15</v>
      </c>
      <c r="E13" s="7" t="s">
        <v>15</v>
      </c>
      <c r="F13" s="7" t="s">
        <v>15</v>
      </c>
      <c r="G13" s="7">
        <f>IF(AND(ISNUMBER(E13),ISNUMBER(F13)),F13-E13,"")</f>
      </c>
      <c r="H13" s="7" t="s">
        <v>15</v>
      </c>
    </row>
    <row r="14" spans="1:8" x14ac:dyDescent="0.25">
      <c r="A14" s="5" t="s">
        <v>15</v>
      </c>
      <c r="B14" s="6" t="s">
        <v>15</v>
      </c>
      <c r="C14" s="6" t="s">
        <v>15</v>
      </c>
      <c r="D14" s="5" t="s">
        <v>15</v>
      </c>
      <c r="E14" s="7" t="s">
        <v>15</v>
      </c>
      <c r="F14" s="7" t="s">
        <v>15</v>
      </c>
      <c r="G14" s="7">
        <f>IF(AND(ISNUMBER(E14),ISNUMBER(F14)),F14-E14,"")</f>
      </c>
      <c r="H14" s="7" t="s">
        <v>15</v>
      </c>
    </row>
    <row r="15" spans="1:8" x14ac:dyDescent="0.25">
      <c r="A15" s="5" t="s">
        <v>15</v>
      </c>
      <c r="B15" s="6" t="s">
        <v>15</v>
      </c>
      <c r="C15" s="6" t="s">
        <v>15</v>
      </c>
      <c r="D15" s="5" t="s">
        <v>15</v>
      </c>
      <c r="E15" s="7" t="s">
        <v>15</v>
      </c>
      <c r="F15" s="7" t="s">
        <v>15</v>
      </c>
      <c r="G15" s="7">
        <f>IF(AND(ISNUMBER(E15),ISNUMBER(F15)),F15-E15,"")</f>
      </c>
      <c r="H15" s="7" t="s">
        <v>15</v>
      </c>
    </row>
    <row r="16" spans="1:8" x14ac:dyDescent="0.25">
      <c r="A16" s="5" t="s">
        <v>15</v>
      </c>
      <c r="B16" s="6" t="s">
        <v>15</v>
      </c>
      <c r="C16" s="6" t="s">
        <v>15</v>
      </c>
      <c r="D16" s="5" t="s">
        <v>15</v>
      </c>
      <c r="E16" s="7" t="s">
        <v>15</v>
      </c>
      <c r="F16" s="7" t="s">
        <v>15</v>
      </c>
      <c r="G16" s="7">
        <f>IF(AND(ISNUMBER(E16),ISNUMBER(F16)),F16-E16,"")</f>
      </c>
      <c r="H16" s="7" t="s">
        <v>15</v>
      </c>
    </row>
    <row r="17" spans="1:8" x14ac:dyDescent="0.25">
      <c r="A17" s="5" t="s">
        <v>15</v>
      </c>
      <c r="B17" s="6" t="s">
        <v>15</v>
      </c>
      <c r="C17" s="6" t="s">
        <v>15</v>
      </c>
      <c r="D17" s="5" t="s">
        <v>15</v>
      </c>
      <c r="E17" s="7" t="s">
        <v>15</v>
      </c>
      <c r="F17" s="7" t="s">
        <v>15</v>
      </c>
      <c r="G17" s="7">
        <f>IF(AND(ISNUMBER(E17),ISNUMBER(F17)),F17-E17,"")</f>
      </c>
      <c r="H17" s="7" t="s">
        <v>15</v>
      </c>
    </row>
    <row r="18" spans="1:8" x14ac:dyDescent="0.25">
      <c r="A18" s="5" t="s">
        <v>15</v>
      </c>
      <c r="B18" s="6" t="s">
        <v>15</v>
      </c>
      <c r="C18" s="6" t="s">
        <v>15</v>
      </c>
      <c r="D18" s="5" t="s">
        <v>15</v>
      </c>
      <c r="E18" s="7" t="s">
        <v>15</v>
      </c>
      <c r="F18" s="7" t="s">
        <v>15</v>
      </c>
      <c r="G18" s="7">
        <f>IF(AND(ISNUMBER(E18),ISNUMBER(F18)),F18-E18,"")</f>
      </c>
      <c r="H18" s="7" t="s">
        <v>15</v>
      </c>
    </row>
    <row r="19" spans="1:8" s="8" customFormat="1" x14ac:dyDescent="0.25">
      <c r="A19" s="9" t="s">
        <v>16</v>
      </c>
      <c r="B19" s="10"/>
      <c r="C19" s="10"/>
      <c r="D19" s="9"/>
      <c r="E19" s="11"/>
      <c r="F19" s="11"/>
      <c r="G19" s="11">
        <f>SUM(G2:G18)</f>
        <v>690</v>
      </c>
      <c r="H19" s="11">
        <f>SUM(H2:H18)</f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RowHeight="15" outlineLevelRow="0" outlineLevelCol="0" x14ac:dyDescent="55"/>
  <cols>
    <col min="1" max="1" width="14" customWidth="1"/>
    <col min="2" max="2" width="16" customWidth="1"/>
    <col min="3" max="4" width="18" customWidth="1"/>
    <col min="5" max="5" width="22" customWidth="1"/>
    <col min="6" max="6" width="36" customWidth="1"/>
  </cols>
  <sheetData>
    <row r="1" spans="1:1" x14ac:dyDescent="0.25">
      <c r="A1" s="12" t="s">
        <v>17</v>
      </c>
    </row>
    <row r="2" spans="1:3" x14ac:dyDescent="0.25">
      <c r="A2" s="13" t="s">
        <v>18</v>
      </c>
      <c r="B2" s="14">
        <v>6.5</v>
      </c>
      <c r="C2" s="15" t="s">
        <v>19</v>
      </c>
    </row>
    <row r="4" spans="1:6" s="1" customFormat="1" x14ac:dyDescent="0.25">
      <c r="A4" s="2" t="s">
        <v>3</v>
      </c>
      <c r="B4" s="4" t="s">
        <v>6</v>
      </c>
      <c r="C4" s="4" t="s">
        <v>20</v>
      </c>
      <c r="D4" s="4" t="s">
        <v>21</v>
      </c>
      <c r="E4" s="4" t="s">
        <v>22</v>
      </c>
      <c r="F4" s="3" t="s">
        <v>23</v>
      </c>
    </row>
    <row r="5" spans="1:6" x14ac:dyDescent="0.25">
      <c r="A5" s="5" t="s">
        <v>11</v>
      </c>
      <c r="B5" s="7">
        <f>SUMIF('Trip Log'!$D$2:$D$18, A5, 'Trip Log'!$G$2:$G$18)</f>
        <v>240</v>
      </c>
      <c r="C5" s="7">
        <f>IF($B$2&gt;0, ROUND(B5/$B$2, 2), 0)</f>
        <v>36.92</v>
      </c>
      <c r="D5" s="7">
        <f>VLOOKUP(A5, 'State Tax Rates (3Q2026)'!$A$4:$E$61, 3, FALSE)</f>
        <v>0.2</v>
      </c>
      <c r="E5" s="7">
        <f>ROUND(C5*D5, 2)</f>
        <v>7.38</v>
      </c>
      <c r="F5" s="6" t="s">
        <v>24</v>
      </c>
    </row>
    <row r="6" spans="1:6" x14ac:dyDescent="0.25">
      <c r="A6" s="5" t="s">
        <v>14</v>
      </c>
      <c r="B6" s="7">
        <f>SUMIF('Trip Log'!$D$2:$D$18, A6, 'Trip Log'!$G$2:$G$18)</f>
        <v>450</v>
      </c>
      <c r="C6" s="7">
        <f>IF($B$2&gt;0, ROUND(B6/$B$2, 2), 0)</f>
        <v>69.23</v>
      </c>
      <c r="D6" s="7">
        <f>VLOOKUP(A6, 'State Tax Rates (3Q2026)'!$A$4:$E$61, 3, FALSE)</f>
        <v>0.19</v>
      </c>
      <c r="E6" s="7">
        <f>ROUND(C6*D6, 2)</f>
        <v>13.15</v>
      </c>
      <c r="F6" s="6" t="s">
        <v>25</v>
      </c>
    </row>
    <row r="7" spans="1:6" s="8" customFormat="1" x14ac:dyDescent="0.25">
      <c r="A7" s="9" t="s">
        <v>16</v>
      </c>
      <c r="B7" s="11">
        <f>SUM(B5:B6)</f>
        <v>690</v>
      </c>
      <c r="C7" s="11">
        <f>SUM(C5:C6)</f>
        <v>106.15</v>
      </c>
      <c r="D7" s="11" t="s">
        <v>15</v>
      </c>
      <c r="E7" s="11">
        <f>SUM(E5:E6)</f>
        <v>20.53</v>
      </c>
      <c r="F7" s="10" t="s">
        <v>26</v>
      </c>
    </row>
    <row r="9" spans="1:1" x14ac:dyDescent="0.25">
      <c r="A9" s="13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workbookViewId="0"/>
  </sheetViews>
  <sheetFormatPr defaultRowHeight="15" outlineLevelRow="0" outlineLevelCol="0" x14ac:dyDescent="55"/>
  <cols>
    <col min="1" max="1" width="10" customWidth="1"/>
    <col min="2" max="2" width="26" customWidth="1"/>
    <col min="3" max="4" width="18" customWidth="1"/>
    <col min="5" max="5" width="28" customWidth="1"/>
  </cols>
  <sheetData>
    <row r="1" spans="1:1" x14ac:dyDescent="0.25">
      <c r="A1" s="12" t="s">
        <v>32</v>
      </c>
    </row>
    <row r="2" spans="1:1" x14ac:dyDescent="0.25">
      <c r="A2" s="16" t="s">
        <v>33</v>
      </c>
    </row>
    <row r="3" spans="1:5" s="1" customFormat="1" x14ac:dyDescent="0.25">
      <c r="A3" s="1" t="s">
        <v>34</v>
      </c>
      <c r="B3" s="1" t="s">
        <v>35</v>
      </c>
      <c r="C3" s="1" t="s">
        <v>36</v>
      </c>
      <c r="D3" s="1" t="s">
        <v>37</v>
      </c>
      <c r="E3" s="1" t="s">
        <v>38</v>
      </c>
    </row>
    <row r="4" spans="1:5" x14ac:dyDescent="0.25">
      <c r="A4" s="5" t="s">
        <v>39</v>
      </c>
      <c r="B4" s="6" t="s">
        <v>40</v>
      </c>
      <c r="C4" s="17">
        <v>0.3519</v>
      </c>
      <c r="D4" s="17">
        <v>0.3519</v>
      </c>
      <c r="E4" s="6" t="s">
        <v>41</v>
      </c>
    </row>
    <row r="5" spans="1:5" x14ac:dyDescent="0.25">
      <c r="A5" s="5" t="s">
        <v>42</v>
      </c>
      <c r="B5" s="6" t="s">
        <v>43</v>
      </c>
      <c r="C5" s="17">
        <v>0.406</v>
      </c>
      <c r="D5" s="17">
        <v>0.3924</v>
      </c>
      <c r="E5" s="6" t="s">
        <v>41</v>
      </c>
    </row>
    <row r="6" spans="1:5" x14ac:dyDescent="0.25">
      <c r="A6" s="5" t="s">
        <v>44</v>
      </c>
      <c r="B6" s="6" t="s">
        <v>45</v>
      </c>
      <c r="C6" s="17">
        <v>0.3383</v>
      </c>
      <c r="D6" s="17">
        <v>0.3383</v>
      </c>
      <c r="E6" s="6" t="s">
        <v>41</v>
      </c>
    </row>
    <row r="7" spans="1:5" x14ac:dyDescent="0.25">
      <c r="A7" s="5" t="s">
        <v>46</v>
      </c>
      <c r="B7" s="6" t="s">
        <v>47</v>
      </c>
      <c r="C7" s="17">
        <v>0.4182</v>
      </c>
      <c r="D7" s="17">
        <v>0.2942</v>
      </c>
      <c r="E7" s="6" t="s">
        <v>41</v>
      </c>
    </row>
    <row r="8" spans="1:5" x14ac:dyDescent="0.25">
      <c r="A8" s="5" t="s">
        <v>48</v>
      </c>
      <c r="B8" s="6" t="s">
        <v>49</v>
      </c>
      <c r="C8" s="17">
        <v>0.2572</v>
      </c>
      <c r="D8" s="17">
        <v>0.203</v>
      </c>
      <c r="E8" s="6" t="s">
        <v>41</v>
      </c>
    </row>
    <row r="9" spans="1:5" x14ac:dyDescent="0.25">
      <c r="A9" s="5" t="s">
        <v>50</v>
      </c>
      <c r="B9" s="6" t="s">
        <v>51</v>
      </c>
      <c r="C9" s="17">
        <v>0.4168</v>
      </c>
      <c r="D9" s="17">
        <v>0.4196</v>
      </c>
      <c r="E9" s="6" t="s">
        <v>41</v>
      </c>
    </row>
    <row r="10" spans="1:5" x14ac:dyDescent="0.25">
      <c r="A10" s="5" t="s">
        <v>52</v>
      </c>
      <c r="B10" s="6" t="s">
        <v>53</v>
      </c>
      <c r="C10" s="17">
        <v>0.2436</v>
      </c>
      <c r="D10" s="17">
        <v>0.2436</v>
      </c>
      <c r="E10" s="6" t="s">
        <v>41</v>
      </c>
    </row>
    <row r="11" spans="1:5" x14ac:dyDescent="0.25">
      <c r="A11" s="5" t="s">
        <v>54</v>
      </c>
      <c r="B11" s="6" t="s">
        <v>55</v>
      </c>
      <c r="C11" s="17">
        <v>0.383</v>
      </c>
      <c r="D11" s="17">
        <v>0.2293</v>
      </c>
      <c r="E11" s="6" t="s">
        <v>41</v>
      </c>
    </row>
    <row r="12" spans="1:5" x14ac:dyDescent="0.25">
      <c r="A12" s="5" t="s">
        <v>56</v>
      </c>
      <c r="B12" s="6" t="s">
        <v>57</v>
      </c>
      <c r="C12" s="17">
        <v>0.5468</v>
      </c>
      <c r="D12" s="17">
        <v>0.5197</v>
      </c>
      <c r="E12" s="6" t="s">
        <v>41</v>
      </c>
    </row>
    <row r="13" spans="1:5" x14ac:dyDescent="0.25">
      <c r="A13" s="5" t="s">
        <v>58</v>
      </c>
      <c r="B13" s="6" t="s">
        <v>59</v>
      </c>
      <c r="C13" s="17">
        <v>0.406</v>
      </c>
      <c r="D13" s="17">
        <v>0.406</v>
      </c>
      <c r="E13" s="6" t="s">
        <v>41</v>
      </c>
    </row>
    <row r="14" spans="1:5" x14ac:dyDescent="0.25">
      <c r="A14" s="5" t="s">
        <v>60</v>
      </c>
      <c r="B14" s="6" t="s">
        <v>61</v>
      </c>
      <c r="C14" s="17">
        <v>0.31</v>
      </c>
      <c r="D14" s="17">
        <v>0.3</v>
      </c>
      <c r="E14" s="6" t="s">
        <v>41</v>
      </c>
    </row>
    <row r="15" spans="1:5" x14ac:dyDescent="0.25">
      <c r="A15" s="5" t="s">
        <v>62</v>
      </c>
      <c r="B15" s="6" t="s">
        <v>63</v>
      </c>
      <c r="C15" s="17">
        <v>0.26</v>
      </c>
      <c r="D15" s="17">
        <v>0.18</v>
      </c>
      <c r="E15" s="6" t="s">
        <v>41</v>
      </c>
    </row>
    <row r="16" spans="1:5" x14ac:dyDescent="0.25">
      <c r="A16" s="5" t="s">
        <v>64</v>
      </c>
      <c r="B16" s="6" t="s">
        <v>65</v>
      </c>
      <c r="C16" s="17">
        <v>0.285</v>
      </c>
      <c r="D16" s="17">
        <v>0.247</v>
      </c>
      <c r="E16" s="6" t="s">
        <v>41</v>
      </c>
    </row>
    <row r="17" spans="1:5" x14ac:dyDescent="0.25">
      <c r="A17" s="5" t="s">
        <v>66</v>
      </c>
      <c r="B17" s="6" t="s">
        <v>67</v>
      </c>
      <c r="C17" s="17">
        <v>0.979</v>
      </c>
      <c r="D17" s="7" t="s">
        <v>68</v>
      </c>
      <c r="E17" s="6" t="s">
        <v>41</v>
      </c>
    </row>
    <row r="18" spans="1:5" x14ac:dyDescent="0.25">
      <c r="A18" s="5" t="s">
        <v>69</v>
      </c>
      <c r="B18" s="6" t="s">
        <v>70</v>
      </c>
      <c r="C18" s="17">
        <v>0.335</v>
      </c>
      <c r="D18" s="17">
        <v>0.28</v>
      </c>
      <c r="E18" s="6" t="s">
        <v>41</v>
      </c>
    </row>
    <row r="19" spans="1:5" x14ac:dyDescent="0.25">
      <c r="A19" s="5" t="s">
        <v>71</v>
      </c>
      <c r="B19" s="6" t="s">
        <v>72</v>
      </c>
      <c r="C19" s="17">
        <v>0.499</v>
      </c>
      <c r="D19" s="17">
        <v>0.25</v>
      </c>
      <c r="E19" s="6" t="s">
        <v>41</v>
      </c>
    </row>
    <row r="20" spans="1:5" x14ac:dyDescent="0.25">
      <c r="A20" s="5" t="s">
        <v>73</v>
      </c>
      <c r="B20" s="6" t="s">
        <v>74</v>
      </c>
      <c r="C20" s="17">
        <v>0.22</v>
      </c>
      <c r="D20" s="17">
        <v>0.23</v>
      </c>
      <c r="E20" s="6" t="s">
        <v>41</v>
      </c>
    </row>
    <row r="21" spans="1:5" x14ac:dyDescent="0.25">
      <c r="A21" s="5" t="s">
        <v>75</v>
      </c>
      <c r="B21" s="6" t="s">
        <v>76</v>
      </c>
      <c r="C21" s="17">
        <v>0.4097</v>
      </c>
      <c r="D21" s="17">
        <v>0.411</v>
      </c>
      <c r="E21" s="6" t="s">
        <v>41</v>
      </c>
    </row>
    <row r="22" spans="1:5" x14ac:dyDescent="0.25">
      <c r="A22" s="5" t="s">
        <v>77</v>
      </c>
      <c r="B22" s="6" t="s">
        <v>78</v>
      </c>
      <c r="C22" s="17">
        <v>0.373</v>
      </c>
      <c r="D22" s="17">
        <v>0.333</v>
      </c>
      <c r="E22" s="6" t="s">
        <v>41</v>
      </c>
    </row>
    <row r="23" spans="1:5" x14ac:dyDescent="0.25">
      <c r="A23" s="5" t="s">
        <v>79</v>
      </c>
      <c r="B23" s="6" t="s">
        <v>80</v>
      </c>
      <c r="C23" s="17">
        <v>0.32</v>
      </c>
      <c r="D23" s="7" t="s">
        <v>68</v>
      </c>
      <c r="E23" s="6" t="s">
        <v>41</v>
      </c>
    </row>
    <row r="24" spans="1:5" x14ac:dyDescent="0.25">
      <c r="A24" s="5" t="s">
        <v>81</v>
      </c>
      <c r="B24" s="6" t="s">
        <v>82</v>
      </c>
      <c r="C24" s="17">
        <v>0.738</v>
      </c>
      <c r="D24" s="17">
        <v>0.653</v>
      </c>
      <c r="E24" s="6" t="s">
        <v>41</v>
      </c>
    </row>
    <row r="25" spans="1:5" x14ac:dyDescent="0.25">
      <c r="A25" s="5" t="s">
        <v>83</v>
      </c>
      <c r="B25" s="6" t="s">
        <v>84</v>
      </c>
      <c r="C25" s="17">
        <v>0.63</v>
      </c>
      <c r="D25" s="17">
        <v>0</v>
      </c>
      <c r="E25" s="6" t="s">
        <v>85</v>
      </c>
    </row>
    <row r="26" spans="1:5" x14ac:dyDescent="0.25">
      <c r="A26" s="5" t="s">
        <v>86</v>
      </c>
      <c r="B26" s="6" t="s">
        <v>87</v>
      </c>
      <c r="C26" s="17">
        <v>0.325</v>
      </c>
      <c r="D26" s="17">
        <v>0.3</v>
      </c>
      <c r="E26" s="6" t="s">
        <v>41</v>
      </c>
    </row>
    <row r="27" spans="1:5" x14ac:dyDescent="0.25">
      <c r="A27" s="5" t="s">
        <v>88</v>
      </c>
      <c r="B27" s="6" t="s">
        <v>89</v>
      </c>
      <c r="C27" s="17">
        <v>0.26</v>
      </c>
      <c r="D27" s="17">
        <v>0.24</v>
      </c>
      <c r="E27" s="6" t="s">
        <v>41</v>
      </c>
    </row>
    <row r="28" spans="1:5" x14ac:dyDescent="0.25">
      <c r="A28" s="5" t="s">
        <v>90</v>
      </c>
      <c r="B28" s="6" t="s">
        <v>91</v>
      </c>
      <c r="C28" s="17">
        <v>0.22</v>
      </c>
      <c r="D28" s="17">
        <v>0.25</v>
      </c>
      <c r="E28" s="6" t="s">
        <v>92</v>
      </c>
    </row>
    <row r="29" spans="1:5" x14ac:dyDescent="0.25">
      <c r="A29" s="5" t="s">
        <v>93</v>
      </c>
      <c r="B29" s="6" t="s">
        <v>94</v>
      </c>
      <c r="C29" s="17">
        <v>0.2</v>
      </c>
      <c r="D29" s="17">
        <v>0.2</v>
      </c>
      <c r="E29" s="6" t="s">
        <v>41</v>
      </c>
    </row>
    <row r="30" spans="1:5" x14ac:dyDescent="0.25">
      <c r="A30" s="5" t="s">
        <v>95</v>
      </c>
      <c r="B30" s="6" t="s">
        <v>96</v>
      </c>
      <c r="C30" s="17">
        <v>0.312</v>
      </c>
      <c r="D30" s="7" t="s">
        <v>68</v>
      </c>
      <c r="E30" s="6" t="s">
        <v>41</v>
      </c>
    </row>
    <row r="31" spans="1:5" x14ac:dyDescent="0.25">
      <c r="A31" s="5" t="s">
        <v>97</v>
      </c>
      <c r="B31" s="6" t="s">
        <v>98</v>
      </c>
      <c r="C31" s="17">
        <v>0.4745</v>
      </c>
      <c r="D31" s="17">
        <v>0.466</v>
      </c>
      <c r="E31" s="6" t="s">
        <v>41</v>
      </c>
    </row>
    <row r="32" spans="1:5" x14ac:dyDescent="0.25">
      <c r="A32" s="5" t="s">
        <v>99</v>
      </c>
      <c r="B32" s="6" t="s">
        <v>100</v>
      </c>
      <c r="C32" s="17">
        <v>0.24</v>
      </c>
      <c r="D32" s="17">
        <v>0.24</v>
      </c>
      <c r="E32" s="6" t="s">
        <v>41</v>
      </c>
    </row>
    <row r="33" spans="1:5" x14ac:dyDescent="0.25">
      <c r="A33" s="5" t="s">
        <v>101</v>
      </c>
      <c r="B33" s="6" t="s">
        <v>102</v>
      </c>
      <c r="C33" s="17">
        <v>0.524</v>
      </c>
      <c r="D33" s="17">
        <v>0.524</v>
      </c>
      <c r="E33" s="6" t="s">
        <v>41</v>
      </c>
    </row>
    <row r="34" spans="1:5" x14ac:dyDescent="0.25">
      <c r="A34" s="5" t="s">
        <v>103</v>
      </c>
      <c r="B34" s="6" t="s">
        <v>104</v>
      </c>
      <c r="C34" s="17">
        <v>0.326</v>
      </c>
      <c r="D34" s="17">
        <v>0.326</v>
      </c>
      <c r="E34" s="6" t="s">
        <v>41</v>
      </c>
    </row>
    <row r="35" spans="1:5" x14ac:dyDescent="0.25">
      <c r="A35" s="5" t="s">
        <v>105</v>
      </c>
      <c r="B35" s="6" t="s">
        <v>106</v>
      </c>
      <c r="C35" s="17">
        <v>0.24</v>
      </c>
      <c r="D35" s="17">
        <v>0.24</v>
      </c>
      <c r="E35" s="6" t="s">
        <v>41</v>
      </c>
    </row>
    <row r="36" spans="1:5" x14ac:dyDescent="0.25">
      <c r="A36" s="5" t="s">
        <v>107</v>
      </c>
      <c r="B36" s="6" t="s">
        <v>108</v>
      </c>
      <c r="C36" s="17">
        <v>0.295</v>
      </c>
      <c r="D36" s="17">
        <v>0.295</v>
      </c>
      <c r="E36" s="6" t="s">
        <v>41</v>
      </c>
    </row>
    <row r="37" spans="1:5" x14ac:dyDescent="0.25">
      <c r="A37" s="5" t="s">
        <v>109</v>
      </c>
      <c r="B37" s="6" t="s">
        <v>110</v>
      </c>
      <c r="C37" s="17">
        <v>0.2975</v>
      </c>
      <c r="D37" s="7" t="s">
        <v>68</v>
      </c>
      <c r="E37" s="6" t="s">
        <v>41</v>
      </c>
    </row>
    <row r="38" spans="1:5" x14ac:dyDescent="0.25">
      <c r="A38" s="5" t="s">
        <v>111</v>
      </c>
      <c r="B38" s="6" t="s">
        <v>112</v>
      </c>
      <c r="C38" s="17">
        <v>0.318</v>
      </c>
      <c r="D38" s="17">
        <v>0.318</v>
      </c>
      <c r="E38" s="6" t="s">
        <v>41</v>
      </c>
    </row>
    <row r="39" spans="1:5" x14ac:dyDescent="0.25">
      <c r="A39" s="5" t="s">
        <v>113</v>
      </c>
      <c r="B39" s="6" t="s">
        <v>114</v>
      </c>
      <c r="C39" s="17">
        <v>0.27</v>
      </c>
      <c r="D39" s="17">
        <v>0.23</v>
      </c>
      <c r="E39" s="6" t="s">
        <v>41</v>
      </c>
    </row>
    <row r="40" spans="1:5" x14ac:dyDescent="0.25">
      <c r="A40" s="5" t="s">
        <v>115</v>
      </c>
      <c r="B40" s="6" t="s">
        <v>116</v>
      </c>
      <c r="C40" s="17">
        <v>0.222</v>
      </c>
      <c r="D40" s="7" t="s">
        <v>68</v>
      </c>
      <c r="E40" s="6" t="s">
        <v>41</v>
      </c>
    </row>
    <row r="41" spans="1:5" x14ac:dyDescent="0.25">
      <c r="A41" s="5" t="s">
        <v>117</v>
      </c>
      <c r="B41" s="6" t="s">
        <v>118</v>
      </c>
      <c r="C41" s="17">
        <v>0.561</v>
      </c>
      <c r="D41" s="17">
        <v>0.491</v>
      </c>
      <c r="E41" s="6" t="s">
        <v>41</v>
      </c>
    </row>
    <row r="42" spans="1:5" x14ac:dyDescent="0.25">
      <c r="A42" s="5" t="s">
        <v>119</v>
      </c>
      <c r="B42" s="6" t="s">
        <v>120</v>
      </c>
      <c r="C42" s="17">
        <v>0.21</v>
      </c>
      <c r="D42" s="17">
        <v>0.12</v>
      </c>
      <c r="E42" s="6" t="s">
        <v>41</v>
      </c>
    </row>
    <row r="43" spans="1:5" x14ac:dyDescent="0.25">
      <c r="A43" s="5" t="s">
        <v>121</v>
      </c>
      <c r="B43" s="6" t="s">
        <v>122</v>
      </c>
      <c r="C43" s="17">
        <v>0.3805</v>
      </c>
      <c r="D43" s="17">
        <v>0.398</v>
      </c>
      <c r="E43" s="6" t="s">
        <v>41</v>
      </c>
    </row>
    <row r="44" spans="1:5" x14ac:dyDescent="0.25">
      <c r="A44" s="5" t="s">
        <v>123</v>
      </c>
      <c r="B44" s="6" t="s">
        <v>124</v>
      </c>
      <c r="C44" s="17">
        <v>0.41</v>
      </c>
      <c r="D44" s="17">
        <v>0.41</v>
      </c>
      <c r="E44" s="6" t="s">
        <v>41</v>
      </c>
    </row>
    <row r="45" spans="1:5" x14ac:dyDescent="0.25">
      <c r="A45" s="5" t="s">
        <v>125</v>
      </c>
      <c r="B45" s="6" t="s">
        <v>126</v>
      </c>
      <c r="C45" s="17">
        <v>0.23</v>
      </c>
      <c r="D45" s="17">
        <v>0.23</v>
      </c>
      <c r="E45" s="6" t="s">
        <v>41</v>
      </c>
    </row>
    <row r="46" spans="1:5" x14ac:dyDescent="0.25">
      <c r="A46" s="5" t="s">
        <v>127</v>
      </c>
      <c r="B46" s="6" t="s">
        <v>128</v>
      </c>
      <c r="C46" s="17">
        <v>0.47</v>
      </c>
      <c r="D46" s="17">
        <v>0.385</v>
      </c>
      <c r="E46" s="6" t="s">
        <v>41</v>
      </c>
    </row>
    <row r="47" spans="1:5" x14ac:dyDescent="0.25">
      <c r="A47" s="5" t="s">
        <v>14</v>
      </c>
      <c r="B47" s="6" t="s">
        <v>129</v>
      </c>
      <c r="C47" s="17">
        <v>0.19</v>
      </c>
      <c r="D47" s="17">
        <v>0.19</v>
      </c>
      <c r="E47" s="6" t="s">
        <v>41</v>
      </c>
    </row>
    <row r="48" spans="1:5" x14ac:dyDescent="0.25">
      <c r="A48" s="5" t="s">
        <v>130</v>
      </c>
      <c r="B48" s="6" t="s">
        <v>131</v>
      </c>
      <c r="C48" s="7" t="s">
        <v>68</v>
      </c>
      <c r="D48" s="7" t="s">
        <v>68</v>
      </c>
      <c r="E48" s="6" t="s">
        <v>41</v>
      </c>
    </row>
    <row r="49" spans="1:5" x14ac:dyDescent="0.25">
      <c r="A49" s="5" t="s">
        <v>132</v>
      </c>
      <c r="B49" s="6" t="s">
        <v>133</v>
      </c>
      <c r="C49" s="17">
        <v>0.741</v>
      </c>
      <c r="D49" s="17">
        <v>0.576</v>
      </c>
      <c r="E49" s="6" t="s">
        <v>41</v>
      </c>
    </row>
    <row r="50" spans="1:5" x14ac:dyDescent="0.25">
      <c r="A50" s="5" t="s">
        <v>134</v>
      </c>
      <c r="B50" s="6" t="s">
        <v>135</v>
      </c>
      <c r="C50" s="17">
        <v>0.4</v>
      </c>
      <c r="D50" s="17">
        <v>0.4</v>
      </c>
      <c r="E50" s="6" t="s">
        <v>41</v>
      </c>
    </row>
    <row r="51" spans="1:5" x14ac:dyDescent="0.25">
      <c r="A51" s="5" t="s">
        <v>136</v>
      </c>
      <c r="B51" s="6" t="s">
        <v>137</v>
      </c>
      <c r="C51" s="17">
        <v>0.28</v>
      </c>
      <c r="D51" s="17">
        <v>0.28</v>
      </c>
      <c r="E51" s="6" t="s">
        <v>41</v>
      </c>
    </row>
    <row r="52" spans="1:5" x14ac:dyDescent="0.25">
      <c r="A52" s="5" t="s">
        <v>138</v>
      </c>
      <c r="B52" s="6" t="s">
        <v>139</v>
      </c>
      <c r="C52" s="17">
        <v>0.28</v>
      </c>
      <c r="D52" s="17">
        <v>0.28</v>
      </c>
      <c r="E52" s="6" t="s">
        <v>41</v>
      </c>
    </row>
    <row r="53" spans="1:5" x14ac:dyDescent="0.25">
      <c r="A53" s="5" t="s">
        <v>140</v>
      </c>
      <c r="B53" s="6" t="s">
        <v>141</v>
      </c>
      <c r="C53" s="17">
        <v>0.27</v>
      </c>
      <c r="D53" s="17">
        <v>0.26</v>
      </c>
      <c r="E53" s="6" t="s">
        <v>41</v>
      </c>
    </row>
    <row r="54" spans="1:5" x14ac:dyDescent="0.25">
      <c r="A54" s="5" t="s">
        <v>11</v>
      </c>
      <c r="B54" s="6" t="s">
        <v>142</v>
      </c>
      <c r="C54" s="17">
        <v>0.2</v>
      </c>
      <c r="D54" s="17">
        <v>0.2</v>
      </c>
      <c r="E54" s="6" t="s">
        <v>41</v>
      </c>
    </row>
    <row r="55" spans="1:5" x14ac:dyDescent="0.25">
      <c r="A55" s="5" t="s">
        <v>143</v>
      </c>
      <c r="B55" s="6" t="s">
        <v>144</v>
      </c>
      <c r="C55" s="17">
        <v>0.379</v>
      </c>
      <c r="D55" s="17">
        <v>0.319</v>
      </c>
      <c r="E55" s="6" t="s">
        <v>41</v>
      </c>
    </row>
    <row r="56" spans="1:5" x14ac:dyDescent="0.25">
      <c r="A56" s="5" t="s">
        <v>145</v>
      </c>
      <c r="B56" s="6" t="s">
        <v>146</v>
      </c>
      <c r="C56" s="17">
        <v>0.31</v>
      </c>
      <c r="D56" s="7" t="s">
        <v>68</v>
      </c>
      <c r="E56" s="6" t="s">
        <v>41</v>
      </c>
    </row>
    <row r="57" spans="1:5" x14ac:dyDescent="0.25">
      <c r="A57" s="5" t="s">
        <v>147</v>
      </c>
      <c r="B57" s="6" t="s">
        <v>148</v>
      </c>
      <c r="C57" s="17">
        <v>0.336</v>
      </c>
      <c r="D57" s="17">
        <v>0.326</v>
      </c>
      <c r="E57" s="6" t="s">
        <v>149</v>
      </c>
    </row>
    <row r="58" spans="1:5" x14ac:dyDescent="0.25">
      <c r="A58" s="5" t="s">
        <v>150</v>
      </c>
      <c r="B58" s="6" t="s">
        <v>151</v>
      </c>
      <c r="C58" s="17">
        <v>0.595</v>
      </c>
      <c r="D58" s="17">
        <v>0.565</v>
      </c>
      <c r="E58" s="6" t="s">
        <v>41</v>
      </c>
    </row>
    <row r="59" spans="1:5" x14ac:dyDescent="0.25">
      <c r="A59" s="5" t="s">
        <v>152</v>
      </c>
      <c r="B59" s="6" t="s">
        <v>153</v>
      </c>
      <c r="C59" s="17">
        <v>0.357</v>
      </c>
      <c r="D59" s="17">
        <v>0.357</v>
      </c>
      <c r="E59" s="6" t="s">
        <v>41</v>
      </c>
    </row>
    <row r="60" spans="1:5" x14ac:dyDescent="0.25">
      <c r="A60" s="5" t="s">
        <v>154</v>
      </c>
      <c r="B60" s="6" t="s">
        <v>155</v>
      </c>
      <c r="C60" s="17">
        <v>0.329</v>
      </c>
      <c r="D60" s="17">
        <v>0.329</v>
      </c>
      <c r="E60" s="6" t="s">
        <v>41</v>
      </c>
    </row>
    <row r="61" spans="1:5" x14ac:dyDescent="0.25">
      <c r="A61" s="5" t="s">
        <v>156</v>
      </c>
      <c r="B61" s="6" t="s">
        <v>157</v>
      </c>
      <c r="C61" s="17">
        <v>0.24</v>
      </c>
      <c r="D61" s="17">
        <v>0.24</v>
      </c>
      <c r="E61" s="6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Trip Log</vt:lpstr>
      <vt:lpstr>Quarter Summary</vt:lpstr>
      <vt:lpstr>State Tax Rates (3Q2026)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IftaDesk</dc:creator>
  <dc:title/>
  <dc:subject/>
  <dc:description/>
  <cp:keywords/>
  <cp:category/>
  <cp:lastModifiedBy>IftaDesk</cp:lastModifiedBy>
  <dcterms:created xsi:type="dcterms:W3CDTF">2026-09-03T00:00:00Z</dcterms:created>
  <dcterms:modified xsi:type="dcterms:W3CDTF">2026-09-03T00:00:00Z</dcterms:modified>
</cp:coreProperties>
</file>